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even\Downloads\"/>
    </mc:Choice>
  </mc:AlternateContent>
  <bookViews>
    <workbookView xWindow="1238" yWindow="0" windowWidth="28800" windowHeight="17475" tabRatio="500"/>
  </bookViews>
  <sheets>
    <sheet name="Sheet1" sheetId="1" r:id="rId1"/>
  </sheets>
  <definedNames>
    <definedName name="lineC">Sheet1!$J$3</definedName>
    <definedName name="lineM">Sheet1!$J$2</definedName>
  </definedNames>
  <calcPr calcId="162913" concurrentCalc="0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" l="1"/>
  <c r="I2" i="1"/>
  <c r="H3" i="1"/>
  <c r="H2" i="1"/>
  <c r="J2" i="1"/>
  <c r="J3" i="1"/>
  <c r="K2" i="1"/>
  <c r="L2" i="1"/>
  <c r="K3" i="1"/>
  <c r="L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M2" i="1"/>
  <c r="K37" i="1"/>
  <c r="L37" i="1"/>
  <c r="K36" i="1"/>
  <c r="L36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<sst xmlns="http://schemas.openxmlformats.org/spreadsheetml/2006/main" count="12" uniqueCount="12">
  <si>
    <t>Point</t>
  </si>
  <si>
    <t>X value</t>
  </si>
  <si>
    <t>True Y-value</t>
  </si>
  <si>
    <t>Noise</t>
  </si>
  <si>
    <t>Outlier?</t>
  </si>
  <si>
    <t>Sample?</t>
  </si>
  <si>
    <t>Sample X</t>
  </si>
  <si>
    <t>Sample Y</t>
  </si>
  <si>
    <t>Predicted Y</t>
  </si>
  <si>
    <t>Model</t>
  </si>
  <si>
    <t>Consensus Y</t>
  </si>
  <si>
    <t>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</si>
</sst>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</cellXfs>
  <cellStyles count="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52302553089898E-2"/>
          <c:y val="2.94743692752692E-2"/>
          <c:w val="0.90440214149367704"/>
          <c:h val="0.93696969696969701"/>
        </c:manualLayout>
      </c:layout>
      <c:scatterChart>
        <c:scatterStyle val="lineMarker"/>
        <c:varyColors val="0"/>
        <c:ser>
          <c:idx val="0"/>
          <c:order val="0"/>
          <c:tx>
            <c:v>All Data</c:v>
          </c:tx>
          <c:spPr>
            <a:ln w="47625">
              <a:noFill/>
            </a:ln>
          </c:spPr>
          <c:trendline>
            <c:spPr>
              <a:ln w="25400">
                <a:solidFill>
                  <a:schemeClr val="tx2"/>
                </a:solidFill>
              </a:ln>
            </c:spPr>
            <c:trendlineType val="linear"/>
            <c:dispRSqr val="0"/>
            <c:dispEq val="0"/>
          </c:trendline>
          <c:xVal>
            <c:numRef>
              <c:f>Sheet1!$B$2:$B$37</c:f>
              <c:numCache>
                <c:formatCode>General</c:formatCode>
                <c:ptCount val="36"/>
                <c:pt idx="0">
                  <c:v>0.23610723028629765</c:v>
                </c:pt>
                <c:pt idx="1">
                  <c:v>0.3348915337099978</c:v>
                </c:pt>
                <c:pt idx="2">
                  <c:v>0.40806636933864104</c:v>
                </c:pt>
                <c:pt idx="3">
                  <c:v>0.42977413555166377</c:v>
                </c:pt>
                <c:pt idx="4">
                  <c:v>0.44929334427141532</c:v>
                </c:pt>
                <c:pt idx="5">
                  <c:v>0.46720633258332978</c:v>
                </c:pt>
                <c:pt idx="6">
                  <c:v>0.89428714169950463</c:v>
                </c:pt>
                <c:pt idx="7">
                  <c:v>1.1501978552583492</c:v>
                </c:pt>
                <c:pt idx="8">
                  <c:v>1.3364155534479916</c:v>
                </c:pt>
                <c:pt idx="9">
                  <c:v>1.6613585248680163</c:v>
                </c:pt>
                <c:pt idx="10">
                  <c:v>1.7355811483424843</c:v>
                </c:pt>
                <c:pt idx="11">
                  <c:v>2.7711679657706312</c:v>
                </c:pt>
                <c:pt idx="12">
                  <c:v>2.8525050191835453</c:v>
                </c:pt>
                <c:pt idx="13">
                  <c:v>3.0867703188703679</c:v>
                </c:pt>
                <c:pt idx="14">
                  <c:v>3.1583399566565049</c:v>
                </c:pt>
                <c:pt idx="15">
                  <c:v>3.3002809664082711</c:v>
                </c:pt>
                <c:pt idx="16">
                  <c:v>3.9273540543099705</c:v>
                </c:pt>
                <c:pt idx="17">
                  <c:v>4.2303503729069973</c:v>
                </c:pt>
                <c:pt idx="18">
                  <c:v>4.8497083723596957</c:v>
                </c:pt>
                <c:pt idx="19">
                  <c:v>5.4521399656738847</c:v>
                </c:pt>
                <c:pt idx="20">
                  <c:v>6.4944486292748502</c:v>
                </c:pt>
                <c:pt idx="21">
                  <c:v>6.5278050775796483</c:v>
                </c:pt>
                <c:pt idx="22">
                  <c:v>6.6235695643763499</c:v>
                </c:pt>
                <c:pt idx="23">
                  <c:v>6.9381663256054047</c:v>
                </c:pt>
                <c:pt idx="24">
                  <c:v>6.970439959362901</c:v>
                </c:pt>
                <c:pt idx="25">
                  <c:v>7.102396275557755</c:v>
                </c:pt>
                <c:pt idx="26">
                  <c:v>7.1274584999632822</c:v>
                </c:pt>
                <c:pt idx="27">
                  <c:v>7.4469826669884558</c:v>
                </c:pt>
                <c:pt idx="28">
                  <c:v>7.5487905398940827</c:v>
                </c:pt>
                <c:pt idx="29">
                  <c:v>7.5799337995508171</c:v>
                </c:pt>
                <c:pt idx="30">
                  <c:v>7.7451453035621478</c:v>
                </c:pt>
                <c:pt idx="31">
                  <c:v>7.9092629778527606</c:v>
                </c:pt>
                <c:pt idx="32">
                  <c:v>8.5836523939269629</c:v>
                </c:pt>
                <c:pt idx="33">
                  <c:v>8.6353302253190414</c:v>
                </c:pt>
                <c:pt idx="34">
                  <c:v>9.5062698042301133</c:v>
                </c:pt>
                <c:pt idx="35">
                  <c:v>9.7049496550384475</c:v>
                </c:pt>
              </c:numCache>
            </c:numRef>
          </c:xVal>
          <c:yVal>
            <c:numRef>
              <c:f>Sheet1!$F$2:$F$37</c:f>
              <c:numCache>
                <c:formatCode>General</c:formatCode>
                <c:ptCount val="36"/>
                <c:pt idx="0">
                  <c:v>1.8322551741940134</c:v>
                </c:pt>
                <c:pt idx="1">
                  <c:v>4.4081169692619895</c:v>
                </c:pt>
                <c:pt idx="2">
                  <c:v>-6.8501694275186704</c:v>
                </c:pt>
                <c:pt idx="3">
                  <c:v>-6.4922200923973818</c:v>
                </c:pt>
                <c:pt idx="4">
                  <c:v>2.1891267481549517</c:v>
                </c:pt>
                <c:pt idx="5">
                  <c:v>1.8033992049277492</c:v>
                </c:pt>
                <c:pt idx="6">
                  <c:v>2.9068653507176947</c:v>
                </c:pt>
                <c:pt idx="7">
                  <c:v>13.34370898127586</c:v>
                </c:pt>
                <c:pt idx="8">
                  <c:v>2.5935932711381726</c:v>
                </c:pt>
                <c:pt idx="9">
                  <c:v>2.6637860946167695</c:v>
                </c:pt>
                <c:pt idx="10">
                  <c:v>4.3069517317731973</c:v>
                </c:pt>
                <c:pt idx="11">
                  <c:v>3.9050667614653465</c:v>
                </c:pt>
                <c:pt idx="12">
                  <c:v>5.2129062688122705</c:v>
                </c:pt>
                <c:pt idx="13">
                  <c:v>4.4951799413246789</c:v>
                </c:pt>
                <c:pt idx="14">
                  <c:v>6.5071914567572673</c:v>
                </c:pt>
                <c:pt idx="15">
                  <c:v>6.3345945079290678</c:v>
                </c:pt>
                <c:pt idx="16">
                  <c:v>7.843548827506643</c:v>
                </c:pt>
                <c:pt idx="17">
                  <c:v>6.6512217141464385</c:v>
                </c:pt>
                <c:pt idx="18">
                  <c:v>3.9794399857072058</c:v>
                </c:pt>
                <c:pt idx="19">
                  <c:v>9.5961008189971775</c:v>
                </c:pt>
                <c:pt idx="20">
                  <c:v>10.423300688242403</c:v>
                </c:pt>
                <c:pt idx="21">
                  <c:v>11.115127238296127</c:v>
                </c:pt>
                <c:pt idx="22">
                  <c:v>11.710704287738881</c:v>
                </c:pt>
                <c:pt idx="23">
                  <c:v>10.920046648311367</c:v>
                </c:pt>
                <c:pt idx="24">
                  <c:v>-9.717626296085573</c:v>
                </c:pt>
                <c:pt idx="25">
                  <c:v>13.124759170126541</c:v>
                </c:pt>
                <c:pt idx="26">
                  <c:v>8.9128713294818027</c:v>
                </c:pt>
                <c:pt idx="27">
                  <c:v>11.639399341561873</c:v>
                </c:pt>
                <c:pt idx="28">
                  <c:v>8.3286872115166659</c:v>
                </c:pt>
                <c:pt idx="29">
                  <c:v>12.685168930758483</c:v>
                </c:pt>
                <c:pt idx="30">
                  <c:v>13.058373024864441</c:v>
                </c:pt>
                <c:pt idx="31">
                  <c:v>13.957034283084184</c:v>
                </c:pt>
                <c:pt idx="32">
                  <c:v>15.667019239065464</c:v>
                </c:pt>
                <c:pt idx="33">
                  <c:v>14.043685787764916</c:v>
                </c:pt>
                <c:pt idx="34">
                  <c:v>-14.779154650440532</c:v>
                </c:pt>
                <c:pt idx="35">
                  <c:v>16.203970932121411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8D-421C-B850-2C64BD5CD913}"/>
            </c:ext>
          </c:extLst>
        </c:ser>
        <c:ser>
          <c:idx val="2"/>
          <c:order val="1"/>
          <c:tx>
            <c:v>Consensus</c:v>
          </c:tx>
          <c:spPr>
            <a:ln w="47625">
              <a:noFill/>
            </a:ln>
          </c:spPr>
          <c:trendline>
            <c:spPr>
              <a:ln w="38100">
                <a:solidFill>
                  <a:schemeClr val="accent3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4.1285641851586702E-2"/>
                  <c:y val="0.2905707857946330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800"/>
                  </a:pPr>
                  <a:endParaRPr lang="en-US"/>
                </a:p>
              </c:txPr>
            </c:trendlineLbl>
          </c:trendline>
          <c:xVal>
            <c:numRef>
              <c:f>Sheet1!$B$2:$B$37</c:f>
              <c:numCache>
                <c:formatCode>General</c:formatCode>
                <c:ptCount val="36"/>
                <c:pt idx="0">
                  <c:v>0.23610723028629765</c:v>
                </c:pt>
                <c:pt idx="1">
                  <c:v>0.3348915337099978</c:v>
                </c:pt>
                <c:pt idx="2">
                  <c:v>0.40806636933864104</c:v>
                </c:pt>
                <c:pt idx="3">
                  <c:v>0.42977413555166377</c:v>
                </c:pt>
                <c:pt idx="4">
                  <c:v>0.44929334427141532</c:v>
                </c:pt>
                <c:pt idx="5">
                  <c:v>0.46720633258332978</c:v>
                </c:pt>
                <c:pt idx="6">
                  <c:v>0.89428714169950463</c:v>
                </c:pt>
                <c:pt idx="7">
                  <c:v>1.1501978552583492</c:v>
                </c:pt>
                <c:pt idx="8">
                  <c:v>1.3364155534479916</c:v>
                </c:pt>
                <c:pt idx="9">
                  <c:v>1.6613585248680163</c:v>
                </c:pt>
                <c:pt idx="10">
                  <c:v>1.7355811483424843</c:v>
                </c:pt>
                <c:pt idx="11">
                  <c:v>2.7711679657706312</c:v>
                </c:pt>
                <c:pt idx="12">
                  <c:v>2.8525050191835453</c:v>
                </c:pt>
                <c:pt idx="13">
                  <c:v>3.0867703188703679</c:v>
                </c:pt>
                <c:pt idx="14">
                  <c:v>3.1583399566565049</c:v>
                </c:pt>
                <c:pt idx="15">
                  <c:v>3.3002809664082711</c:v>
                </c:pt>
                <c:pt idx="16">
                  <c:v>3.9273540543099705</c:v>
                </c:pt>
                <c:pt idx="17">
                  <c:v>4.2303503729069973</c:v>
                </c:pt>
                <c:pt idx="18">
                  <c:v>4.8497083723596957</c:v>
                </c:pt>
                <c:pt idx="19">
                  <c:v>5.4521399656738847</c:v>
                </c:pt>
                <c:pt idx="20">
                  <c:v>6.4944486292748502</c:v>
                </c:pt>
                <c:pt idx="21">
                  <c:v>6.5278050775796483</c:v>
                </c:pt>
                <c:pt idx="22">
                  <c:v>6.6235695643763499</c:v>
                </c:pt>
                <c:pt idx="23">
                  <c:v>6.9381663256054047</c:v>
                </c:pt>
                <c:pt idx="24">
                  <c:v>6.970439959362901</c:v>
                </c:pt>
                <c:pt idx="25">
                  <c:v>7.102396275557755</c:v>
                </c:pt>
                <c:pt idx="26">
                  <c:v>7.1274584999632822</c:v>
                </c:pt>
                <c:pt idx="27">
                  <c:v>7.4469826669884558</c:v>
                </c:pt>
                <c:pt idx="28">
                  <c:v>7.5487905398940827</c:v>
                </c:pt>
                <c:pt idx="29">
                  <c:v>7.5799337995508171</c:v>
                </c:pt>
                <c:pt idx="30">
                  <c:v>7.7451453035621478</c:v>
                </c:pt>
                <c:pt idx="31">
                  <c:v>7.9092629778527606</c:v>
                </c:pt>
                <c:pt idx="32">
                  <c:v>8.5836523939269629</c:v>
                </c:pt>
                <c:pt idx="33">
                  <c:v>8.6353302253190414</c:v>
                </c:pt>
                <c:pt idx="34">
                  <c:v>9.5062698042301133</c:v>
                </c:pt>
                <c:pt idx="35">
                  <c:v>9.7049496550384475</c:v>
                </c:pt>
              </c:numCache>
            </c:numRef>
          </c:xVal>
          <c:yVal>
            <c:numRef>
              <c:f>Sheet1!$L$2:$L$37</c:f>
              <c:numCache>
                <c:formatCode>General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2.5935932711381726</c:v>
                </c:pt>
                <c:pt idx="9">
                  <c:v>2.6637860946167695</c:v>
                </c:pt>
                <c:pt idx="10">
                  <c:v>#N/A</c:v>
                </c:pt>
                <c:pt idx="11">
                  <c:v>#N/A</c:v>
                </c:pt>
                <c:pt idx="12">
                  <c:v>5.2129062688122705</c:v>
                </c:pt>
                <c:pt idx="13">
                  <c:v>#N/A</c:v>
                </c:pt>
                <c:pt idx="14">
                  <c:v>6.5071914567572673</c:v>
                </c:pt>
                <c:pt idx="15">
                  <c:v>6.3345945079290678</c:v>
                </c:pt>
                <c:pt idx="16">
                  <c:v>7.843548827506643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8D-421C-B850-2C64BD5CD913}"/>
            </c:ext>
          </c:extLst>
        </c:ser>
        <c:ser>
          <c:idx val="1"/>
          <c:order val="2"/>
          <c:tx>
            <c:v>Random Sample</c:v>
          </c:tx>
          <c:spPr>
            <a:ln w="47625">
              <a:noFill/>
            </a:ln>
          </c:spPr>
          <c:xVal>
            <c:numRef>
              <c:f>Sheet1!$H$2:$H$3</c:f>
              <c:numCache>
                <c:formatCode>General</c:formatCode>
                <c:ptCount val="2"/>
                <c:pt idx="0">
                  <c:v>1.6613585248680163</c:v>
                </c:pt>
                <c:pt idx="1">
                  <c:v>2.8525050191835453</c:v>
                </c:pt>
              </c:numCache>
            </c:numRef>
          </c:xVal>
          <c:yVal>
            <c:numRef>
              <c:f>Sheet1!$I$2:$I$3</c:f>
              <c:numCache>
                <c:formatCode>General</c:formatCode>
                <c:ptCount val="2"/>
                <c:pt idx="0">
                  <c:v>2.6637860946167695</c:v>
                </c:pt>
                <c:pt idx="1">
                  <c:v>5.2129062688122705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8D-421C-B850-2C64BD5CD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268096"/>
        <c:axId val="99269632"/>
      </c:scatterChart>
      <c:valAx>
        <c:axId val="9926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269632"/>
        <c:crosses val="autoZero"/>
        <c:crossBetween val="midCat"/>
      </c:valAx>
      <c:valAx>
        <c:axId val="99269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2680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351094607492199"/>
          <c:y val="0.71588596253054604"/>
          <c:w val="0.36754816869482199"/>
          <c:h val="0.17179876653349399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825500</xdr:colOff>
      <xdr:row>3</xdr:row>
      <xdr:rowOff>44450</xdr:rowOff>
    </xdr:from>
    <xdr:to>
      <xdr:col>14</xdr:col>
      <xdr:colOff>809625</xdr:colOff>
      <xdr:row>37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G16" sqref="G16"/>
    </sheetView>
  </sheetViews>
  <sheetFormatPr defaultColWidth="11" defaultRowHeight="15.75" x14ac:dyDescent="0.5"/>
  <cols>
    <col min="1" max="1" width="10.875" style="1"/>
    <col min="5" max="5" width="10.875" style="1"/>
    <col min="7" max="7" width="10.875" style="1"/>
  </cols>
  <sheetData>
    <row r="1" spans="1:13" s="3" customFormat="1" x14ac:dyDescent="0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G1" s="2" t="s">
        <v>5</v>
      </c>
      <c r="H1" s="2" t="s">
        <v>6</v>
      </c>
      <c r="I1" s="2" t="s">
        <v>7</v>
      </c>
      <c r="J1" s="3" t="s">
        <v>9</v>
      </c>
      <c r="K1" s="3" t="s">
        <v>8</v>
      </c>
      <c r="L1" s="3" t="s">
        <v>10</v>
      </c>
      <c r="M1" s="4" t="s">
        <v>11</v>
      </c>
    </row>
    <row r="2" spans="1:13" x14ac:dyDescent="0.5">
      <c r="A2" s="1">
        <v>11</v>
      </c>
      <c r="B2">
        <v>0.23610723028629765</v>
      </c>
      <c r="C2">
        <f>1.5*B2+1.5</f>
        <v>1.8541608454294465</v>
      </c>
      <c r="D2">
        <v>-2.1905671235433133E-2</v>
      </c>
      <c r="E2" s="1">
        <v>0</v>
      </c>
      <c r="F2">
        <v>1.8322551741940134</v>
      </c>
      <c r="H2">
        <f>LOOKUP(1,G2:G37, B2:B37)</f>
        <v>1.6613585248680163</v>
      </c>
      <c r="I2">
        <f>LOOKUP(1,G2:G37,F2:F37)</f>
        <v>2.6637860946167695</v>
      </c>
      <c r="J2">
        <f>(I3-I2)/(H3-H2)</f>
        <v>2.1400559766246947</v>
      </c>
      <c r="K2">
        <f t="shared" ref="K2:K37" si="0">lineM*B2+lineC</f>
        <v>-0.38633145654492085</v>
      </c>
      <c r="L2" t="e">
        <f>IF(ABS(K2-F2)&lt;1, F2, NA())</f>
        <v>#N/A</v>
      </c>
      <c r="M2" s="3">
        <f>COUNT(L2:L35)</f>
        <v>6</v>
      </c>
    </row>
    <row r="3" spans="1:13" x14ac:dyDescent="0.5">
      <c r="A3" s="1">
        <v>12</v>
      </c>
      <c r="B3">
        <v>0.3348915337099978</v>
      </c>
      <c r="C3">
        <f t="shared" ref="C3:C37" si="1">1.5*B3+1.5</f>
        <v>2.0023373005649967</v>
      </c>
      <c r="D3">
        <v>0.43652394546615286</v>
      </c>
      <c r="E3" s="1">
        <v>1</v>
      </c>
      <c r="F3">
        <v>4.4081169692619895</v>
      </c>
      <c r="H3">
        <f>LOOKUP(2,G2:G37,B2:B37)</f>
        <v>2.8525050191835453</v>
      </c>
      <c r="I3">
        <f>LOOKUP(2,G2:G37,F2:F37)</f>
        <v>5.2129062688122705</v>
      </c>
      <c r="J3">
        <f>I3-J2*H3</f>
        <v>-0.89161414584341525</v>
      </c>
      <c r="K3">
        <f t="shared" si="0"/>
        <v>-0.17492751760632408</v>
      </c>
      <c r="L3" t="e">
        <f t="shared" ref="L3:L37" si="2">IF(ABS(K3-F3)&lt;1, F3, NA())</f>
        <v>#N/A</v>
      </c>
    </row>
    <row r="4" spans="1:13" x14ac:dyDescent="0.5">
      <c r="A4" s="1">
        <v>13</v>
      </c>
      <c r="B4">
        <v>0.40806636933864104</v>
      </c>
      <c r="C4">
        <f t="shared" si="1"/>
        <v>2.1120995540079615</v>
      </c>
      <c r="D4">
        <v>-1.0472105136511545</v>
      </c>
      <c r="E4" s="1">
        <v>1</v>
      </c>
      <c r="F4">
        <v>-6.8501694275186704</v>
      </c>
      <c r="K4">
        <f t="shared" si="0"/>
        <v>-1.8329273280716429E-2</v>
      </c>
      <c r="L4" t="e">
        <f t="shared" si="2"/>
        <v>#N/A</v>
      </c>
    </row>
    <row r="5" spans="1:13" x14ac:dyDescent="0.5">
      <c r="A5" s="1">
        <v>14</v>
      </c>
      <c r="B5">
        <v>0.42977413555166377</v>
      </c>
      <c r="C5">
        <f t="shared" si="1"/>
        <v>2.1446612033274954</v>
      </c>
      <c r="D5">
        <v>-0.71404049257799695</v>
      </c>
      <c r="E5" s="1">
        <v>1</v>
      </c>
      <c r="F5">
        <v>-6.4922200923973818</v>
      </c>
      <c r="K5">
        <f t="shared" si="0"/>
        <v>2.8126561542634487E-2</v>
      </c>
      <c r="L5" t="e">
        <f t="shared" si="2"/>
        <v>#N/A</v>
      </c>
    </row>
    <row r="6" spans="1:13" x14ac:dyDescent="0.5">
      <c r="A6" s="1">
        <v>15</v>
      </c>
      <c r="B6">
        <v>0.44929334427141532</v>
      </c>
      <c r="C6">
        <f t="shared" si="1"/>
        <v>2.1739400164071228</v>
      </c>
      <c r="D6">
        <v>1.5186731747829051E-2</v>
      </c>
      <c r="E6" s="1">
        <v>0</v>
      </c>
      <c r="F6">
        <v>2.1891267481549517</v>
      </c>
      <c r="K6">
        <f t="shared" si="0"/>
        <v>6.9898760822323602E-2</v>
      </c>
      <c r="L6" t="e">
        <f t="shared" si="2"/>
        <v>#N/A</v>
      </c>
    </row>
    <row r="7" spans="1:13" x14ac:dyDescent="0.5">
      <c r="A7" s="1">
        <v>16</v>
      </c>
      <c r="B7">
        <v>0.46720633258332978</v>
      </c>
      <c r="C7">
        <f t="shared" si="1"/>
        <v>2.2008094988749947</v>
      </c>
      <c r="D7">
        <v>-0.39741029394724547</v>
      </c>
      <c r="E7" s="1">
        <v>0</v>
      </c>
      <c r="F7">
        <v>1.8033992049277492</v>
      </c>
      <c r="K7">
        <f t="shared" si="0"/>
        <v>0.10823355851844452</v>
      </c>
      <c r="L7" t="e">
        <f t="shared" si="2"/>
        <v>#N/A</v>
      </c>
    </row>
    <row r="8" spans="1:13" x14ac:dyDescent="0.5">
      <c r="A8" s="1">
        <v>21</v>
      </c>
      <c r="B8">
        <v>0.89428714169950463</v>
      </c>
      <c r="C8">
        <f t="shared" si="1"/>
        <v>2.8414307125492568</v>
      </c>
      <c r="D8">
        <v>6.5434638168437934E-2</v>
      </c>
      <c r="E8" s="1">
        <v>0</v>
      </c>
      <c r="F8">
        <v>2.9068653507176947</v>
      </c>
      <c r="K8">
        <f t="shared" si="0"/>
        <v>1.0222103965692249</v>
      </c>
      <c r="L8" t="e">
        <f t="shared" si="2"/>
        <v>#N/A</v>
      </c>
    </row>
    <row r="9" spans="1:13" x14ac:dyDescent="0.5">
      <c r="A9" s="1">
        <v>22</v>
      </c>
      <c r="B9">
        <v>1.1501978552583492</v>
      </c>
      <c r="C9">
        <f t="shared" si="1"/>
        <v>3.2252967828875239</v>
      </c>
      <c r="D9">
        <v>-2.6680104907260125</v>
      </c>
      <c r="E9" s="1">
        <v>1</v>
      </c>
      <c r="F9">
        <v>13.34370898127586</v>
      </c>
      <c r="K9">
        <f t="shared" si="0"/>
        <v>1.5698736486031204</v>
      </c>
      <c r="L9" t="e">
        <f t="shared" si="2"/>
        <v>#N/A</v>
      </c>
    </row>
    <row r="10" spans="1:13" x14ac:dyDescent="0.5">
      <c r="A10" s="1">
        <v>23</v>
      </c>
      <c r="B10">
        <v>1.3364155534479916</v>
      </c>
      <c r="C10">
        <f t="shared" si="1"/>
        <v>3.5046233301719871</v>
      </c>
      <c r="D10">
        <v>-0.91103005903381462</v>
      </c>
      <c r="E10" s="1">
        <v>0</v>
      </c>
      <c r="F10">
        <v>2.5935932711381726</v>
      </c>
      <c r="K10">
        <f t="shared" si="0"/>
        <v>1.9683899465671582</v>
      </c>
      <c r="L10">
        <f t="shared" si="2"/>
        <v>2.5935932711381726</v>
      </c>
    </row>
    <row r="11" spans="1:13" x14ac:dyDescent="0.5">
      <c r="A11" s="1">
        <v>24</v>
      </c>
      <c r="B11">
        <v>1.6613585248680163</v>
      </c>
      <c r="C11">
        <f t="shared" si="1"/>
        <v>3.9920377873020243</v>
      </c>
      <c r="D11">
        <v>-1.3282516926852546</v>
      </c>
      <c r="E11" s="1">
        <v>0</v>
      </c>
      <c r="F11">
        <v>2.6637860946167695</v>
      </c>
      <c r="G11" s="1">
        <v>1</v>
      </c>
      <c r="K11">
        <f t="shared" si="0"/>
        <v>2.6637860946167695</v>
      </c>
      <c r="L11">
        <f t="shared" si="2"/>
        <v>2.6637860946167695</v>
      </c>
    </row>
    <row r="12" spans="1:13" x14ac:dyDescent="0.5">
      <c r="A12" s="1">
        <v>25</v>
      </c>
      <c r="B12">
        <v>1.7355811483424843</v>
      </c>
      <c r="C12">
        <f t="shared" si="1"/>
        <v>4.1033717225137263</v>
      </c>
      <c r="D12">
        <v>0.20358000925947128</v>
      </c>
      <c r="E12" s="1">
        <v>0</v>
      </c>
      <c r="F12">
        <v>4.3069517317731973</v>
      </c>
      <c r="K12">
        <f t="shared" si="0"/>
        <v>2.8226266635840691</v>
      </c>
      <c r="L12" t="e">
        <f t="shared" si="2"/>
        <v>#N/A</v>
      </c>
    </row>
    <row r="13" spans="1:13" x14ac:dyDescent="0.5">
      <c r="A13" s="1">
        <v>26</v>
      </c>
      <c r="B13">
        <v>2.7711679657706312</v>
      </c>
      <c r="C13">
        <f t="shared" si="1"/>
        <v>5.6567519486559465</v>
      </c>
      <c r="D13">
        <v>-1.7516851871906003</v>
      </c>
      <c r="E13" s="1">
        <v>0</v>
      </c>
      <c r="F13">
        <v>3.9050667614653465</v>
      </c>
      <c r="K13">
        <f t="shared" si="0"/>
        <v>5.0388404215349212</v>
      </c>
      <c r="L13" t="e">
        <f t="shared" si="2"/>
        <v>#N/A</v>
      </c>
    </row>
    <row r="14" spans="1:13" x14ac:dyDescent="0.5">
      <c r="A14" s="1">
        <v>31</v>
      </c>
      <c r="B14">
        <v>2.8525050191835453</v>
      </c>
      <c r="C14">
        <f t="shared" si="1"/>
        <v>5.7787575287753175</v>
      </c>
      <c r="D14">
        <v>-0.56585125996304719</v>
      </c>
      <c r="E14" s="1">
        <v>0</v>
      </c>
      <c r="F14">
        <v>5.2129062688122705</v>
      </c>
      <c r="G14" s="1">
        <v>2</v>
      </c>
      <c r="K14">
        <f t="shared" si="0"/>
        <v>5.2129062688122705</v>
      </c>
      <c r="L14">
        <f t="shared" si="2"/>
        <v>5.2129062688122705</v>
      </c>
    </row>
    <row r="15" spans="1:13" x14ac:dyDescent="0.5">
      <c r="A15" s="1">
        <v>32</v>
      </c>
      <c r="B15">
        <v>3.0867703188703679</v>
      </c>
      <c r="C15">
        <f t="shared" si="1"/>
        <v>6.1301554783055519</v>
      </c>
      <c r="D15">
        <v>-1.6349755369808725</v>
      </c>
      <c r="E15" s="1">
        <v>0</v>
      </c>
      <c r="F15">
        <v>4.4951799413246789</v>
      </c>
      <c r="K15">
        <f t="shared" si="0"/>
        <v>5.7142471235228305</v>
      </c>
      <c r="L15" t="e">
        <f t="shared" si="2"/>
        <v>#N/A</v>
      </c>
    </row>
    <row r="16" spans="1:13" x14ac:dyDescent="0.5">
      <c r="A16" s="1">
        <v>33</v>
      </c>
      <c r="B16">
        <v>3.1583399566565049</v>
      </c>
      <c r="C16">
        <f t="shared" si="1"/>
        <v>6.2375099349847574</v>
      </c>
      <c r="D16">
        <v>0.26968152177250987</v>
      </c>
      <c r="E16" s="1">
        <v>0</v>
      </c>
      <c r="F16">
        <v>6.5071914567572673</v>
      </c>
      <c r="K16">
        <f t="shared" si="0"/>
        <v>5.8674101546119175</v>
      </c>
      <c r="L16">
        <f t="shared" si="2"/>
        <v>6.5071914567572673</v>
      </c>
    </row>
    <row r="17" spans="1:12" x14ac:dyDescent="0.5">
      <c r="A17" s="1">
        <v>34</v>
      </c>
      <c r="B17">
        <v>3.3002809664082711</v>
      </c>
      <c r="C17">
        <f t="shared" si="1"/>
        <v>6.4504214496124064</v>
      </c>
      <c r="D17">
        <v>-0.11582694168333822</v>
      </c>
      <c r="E17" s="1">
        <v>0</v>
      </c>
      <c r="F17">
        <v>6.3345945079290678</v>
      </c>
      <c r="K17">
        <f t="shared" si="0"/>
        <v>6.1711718608593289</v>
      </c>
      <c r="L17">
        <f t="shared" si="2"/>
        <v>6.3345945079290678</v>
      </c>
    </row>
    <row r="18" spans="1:12" x14ac:dyDescent="0.5">
      <c r="A18" s="1">
        <v>35</v>
      </c>
      <c r="B18">
        <v>3.9273540543099705</v>
      </c>
      <c r="C18">
        <f t="shared" si="1"/>
        <v>7.3910310814649556</v>
      </c>
      <c r="D18">
        <v>0.45251774604168743</v>
      </c>
      <c r="E18" s="1">
        <v>0</v>
      </c>
      <c r="F18">
        <v>7.843548827506643</v>
      </c>
      <c r="K18">
        <f t="shared" si="0"/>
        <v>7.5131433704038626</v>
      </c>
      <c r="L18">
        <f t="shared" si="2"/>
        <v>7.843548827506643</v>
      </c>
    </row>
    <row r="19" spans="1:12" x14ac:dyDescent="0.5">
      <c r="A19" s="1">
        <v>36</v>
      </c>
      <c r="B19">
        <v>4.2303503729069973</v>
      </c>
      <c r="C19">
        <f t="shared" si="1"/>
        <v>7.845525559360496</v>
      </c>
      <c r="D19">
        <v>-1.1943038452140577</v>
      </c>
      <c r="E19" s="1">
        <v>0</v>
      </c>
      <c r="F19">
        <v>6.6512217141464385</v>
      </c>
      <c r="K19">
        <f t="shared" si="0"/>
        <v>8.1615724529127114</v>
      </c>
      <c r="L19" t="e">
        <f t="shared" si="2"/>
        <v>#N/A</v>
      </c>
    </row>
    <row r="20" spans="1:12" x14ac:dyDescent="0.5">
      <c r="A20" s="1">
        <v>41</v>
      </c>
      <c r="B20">
        <v>4.8497083723596957</v>
      </c>
      <c r="C20">
        <f t="shared" si="1"/>
        <v>8.774562558539543</v>
      </c>
      <c r="D20">
        <v>-1.5894567533596162</v>
      </c>
      <c r="E20" s="1">
        <v>1</v>
      </c>
      <c r="F20">
        <v>3.9794399857072058</v>
      </c>
      <c r="K20">
        <f t="shared" si="0"/>
        <v>9.4870332413117708</v>
      </c>
      <c r="L20" t="e">
        <f t="shared" si="2"/>
        <v>#N/A</v>
      </c>
    </row>
    <row r="21" spans="1:12" x14ac:dyDescent="0.5">
      <c r="A21" s="1">
        <v>42</v>
      </c>
      <c r="B21">
        <v>5.4521399656738847</v>
      </c>
      <c r="C21">
        <f t="shared" si="1"/>
        <v>9.6782099485108262</v>
      </c>
      <c r="D21">
        <v>-8.2109129513647919E-2</v>
      </c>
      <c r="E21" s="1">
        <v>0</v>
      </c>
      <c r="F21">
        <v>9.5961008189971775</v>
      </c>
      <c r="K21">
        <f t="shared" si="0"/>
        <v>10.776270573091338</v>
      </c>
      <c r="L21" t="e">
        <f t="shared" si="2"/>
        <v>#N/A</v>
      </c>
    </row>
    <row r="22" spans="1:12" x14ac:dyDescent="0.5">
      <c r="A22" s="1">
        <v>43</v>
      </c>
      <c r="B22">
        <v>6.4944486292748502</v>
      </c>
      <c r="C22">
        <f t="shared" si="1"/>
        <v>11.241672943912276</v>
      </c>
      <c r="D22">
        <v>-0.81837225566987359</v>
      </c>
      <c r="E22" s="1">
        <v>0</v>
      </c>
      <c r="F22">
        <v>10.423300688242403</v>
      </c>
      <c r="K22">
        <f t="shared" si="0"/>
        <v>13.006869458118285</v>
      </c>
      <c r="L22" t="e">
        <f t="shared" si="2"/>
        <v>#N/A</v>
      </c>
    </row>
    <row r="23" spans="1:12" x14ac:dyDescent="0.5">
      <c r="A23" s="1">
        <v>44</v>
      </c>
      <c r="B23">
        <v>6.5278050775796483</v>
      </c>
      <c r="C23">
        <f t="shared" si="1"/>
        <v>11.291707616369472</v>
      </c>
      <c r="D23">
        <v>-0.17658037807334434</v>
      </c>
      <c r="E23" s="1">
        <v>0</v>
      </c>
      <c r="F23">
        <v>11.115127238296127</v>
      </c>
      <c r="K23">
        <f t="shared" si="0"/>
        <v>13.07825412467194</v>
      </c>
      <c r="L23" t="e">
        <f t="shared" si="2"/>
        <v>#N/A</v>
      </c>
    </row>
    <row r="24" spans="1:12" x14ac:dyDescent="0.5">
      <c r="A24" s="1">
        <v>45</v>
      </c>
      <c r="B24">
        <v>6.6235695643763499</v>
      </c>
      <c r="C24">
        <f t="shared" si="1"/>
        <v>11.435354346564525</v>
      </c>
      <c r="D24">
        <v>0.27534994117435624</v>
      </c>
      <c r="E24" s="1">
        <v>0</v>
      </c>
      <c r="F24">
        <v>11.710704287738881</v>
      </c>
      <c r="K24">
        <f t="shared" si="0"/>
        <v>13.283195486989619</v>
      </c>
      <c r="L24" t="e">
        <f t="shared" si="2"/>
        <v>#N/A</v>
      </c>
    </row>
    <row r="25" spans="1:12" x14ac:dyDescent="0.5">
      <c r="A25" s="1">
        <v>46</v>
      </c>
      <c r="B25">
        <v>6.9381663256054047</v>
      </c>
      <c r="C25">
        <f t="shared" si="1"/>
        <v>11.907249488408107</v>
      </c>
      <c r="D25">
        <v>-0.98720284009674053</v>
      </c>
      <c r="E25" s="1">
        <v>0</v>
      </c>
      <c r="F25">
        <v>10.920046648311367</v>
      </c>
      <c r="K25">
        <f t="shared" si="0"/>
        <v>13.956450166084629</v>
      </c>
      <c r="L25" t="e">
        <f t="shared" si="2"/>
        <v>#N/A</v>
      </c>
    </row>
    <row r="26" spans="1:12" x14ac:dyDescent="0.5">
      <c r="A26" s="1">
        <v>51</v>
      </c>
      <c r="B26">
        <v>6.970439959362901</v>
      </c>
      <c r="C26">
        <f t="shared" si="1"/>
        <v>11.955659939044352</v>
      </c>
      <c r="D26">
        <v>-2.2560540194807888</v>
      </c>
      <c r="E26" s="1">
        <v>1</v>
      </c>
      <c r="F26">
        <v>-9.717626296085573</v>
      </c>
      <c r="K26">
        <f t="shared" si="0"/>
        <v>14.025517548894754</v>
      </c>
      <c r="L26" t="e">
        <f t="shared" si="2"/>
        <v>#N/A</v>
      </c>
    </row>
    <row r="27" spans="1:12" x14ac:dyDescent="0.5">
      <c r="A27" s="1">
        <v>52</v>
      </c>
      <c r="B27">
        <v>7.102396275557755</v>
      </c>
      <c r="C27">
        <f t="shared" si="1"/>
        <v>12.153594413336632</v>
      </c>
      <c r="D27">
        <v>0.97116475678990877</v>
      </c>
      <c r="E27" s="1">
        <v>0</v>
      </c>
      <c r="F27">
        <v>13.124759170126541</v>
      </c>
      <c r="K27">
        <f t="shared" si="0"/>
        <v>14.307911452020932</v>
      </c>
      <c r="L27" t="e">
        <f t="shared" si="2"/>
        <v>#N/A</v>
      </c>
    </row>
    <row r="28" spans="1:12" x14ac:dyDescent="0.5">
      <c r="A28" s="1">
        <v>53</v>
      </c>
      <c r="B28">
        <v>7.1274584999632822</v>
      </c>
      <c r="C28">
        <f t="shared" si="1"/>
        <v>12.191187749944923</v>
      </c>
      <c r="D28">
        <v>-0.21002166875648617</v>
      </c>
      <c r="E28" s="1">
        <v>1</v>
      </c>
      <c r="F28">
        <v>8.9128713294818027</v>
      </c>
      <c r="K28">
        <f t="shared" si="0"/>
        <v>14.361546015147489</v>
      </c>
      <c r="L28" t="e">
        <f t="shared" si="2"/>
        <v>#N/A</v>
      </c>
    </row>
    <row r="29" spans="1:12" x14ac:dyDescent="0.5">
      <c r="A29" s="1">
        <v>54</v>
      </c>
      <c r="B29">
        <v>7.4469826669884558</v>
      </c>
      <c r="C29">
        <f t="shared" si="1"/>
        <v>12.670474000482685</v>
      </c>
      <c r="D29">
        <v>-1.0310746589208117</v>
      </c>
      <c r="E29" s="1">
        <v>0</v>
      </c>
      <c r="F29">
        <v>11.639399341561873</v>
      </c>
      <c r="K29">
        <f t="shared" si="0"/>
        <v>15.045345618465738</v>
      </c>
      <c r="L29" t="e">
        <f t="shared" si="2"/>
        <v>#N/A</v>
      </c>
    </row>
    <row r="30" spans="1:12" x14ac:dyDescent="0.5">
      <c r="A30" s="1">
        <v>55</v>
      </c>
      <c r="B30">
        <v>7.5487905398940827</v>
      </c>
      <c r="C30">
        <f t="shared" si="1"/>
        <v>12.823185809841124</v>
      </c>
      <c r="D30">
        <v>-0.83467079239461406</v>
      </c>
      <c r="E30" s="1">
        <v>1</v>
      </c>
      <c r="F30">
        <v>8.3286872115166659</v>
      </c>
      <c r="K30">
        <f t="shared" si="0"/>
        <v>15.263220165344872</v>
      </c>
      <c r="L30" t="e">
        <f t="shared" si="2"/>
        <v>#N/A</v>
      </c>
    </row>
    <row r="31" spans="1:12" x14ac:dyDescent="0.5">
      <c r="A31" s="1">
        <v>56</v>
      </c>
      <c r="B31">
        <v>7.5799337995508171</v>
      </c>
      <c r="C31">
        <f t="shared" si="1"/>
        <v>12.869900699326227</v>
      </c>
      <c r="D31">
        <v>-0.18473176856774376</v>
      </c>
      <c r="E31" s="1">
        <v>0</v>
      </c>
      <c r="F31">
        <v>12.685168930758483</v>
      </c>
      <c r="K31">
        <f t="shared" si="0"/>
        <v>15.329868484304839</v>
      </c>
      <c r="L31" t="e">
        <f t="shared" si="2"/>
        <v>#N/A</v>
      </c>
    </row>
    <row r="32" spans="1:12" x14ac:dyDescent="0.5">
      <c r="A32" s="1">
        <v>61</v>
      </c>
      <c r="B32">
        <v>7.7451453035621478</v>
      </c>
      <c r="C32">
        <f t="shared" si="1"/>
        <v>13.117717955343222</v>
      </c>
      <c r="D32">
        <v>-5.9344930478782212E-2</v>
      </c>
      <c r="E32" s="1">
        <v>0</v>
      </c>
      <c r="F32">
        <v>13.058373024864441</v>
      </c>
      <c r="K32">
        <f t="shared" si="0"/>
        <v>15.683430350871443</v>
      </c>
      <c r="L32" t="e">
        <f t="shared" si="2"/>
        <v>#N/A</v>
      </c>
    </row>
    <row r="33" spans="1:12" x14ac:dyDescent="0.5">
      <c r="A33" s="1">
        <v>62</v>
      </c>
      <c r="B33">
        <v>7.9092629778527606</v>
      </c>
      <c r="C33">
        <f t="shared" si="1"/>
        <v>13.36389446677914</v>
      </c>
      <c r="D33">
        <v>0.5931398163050442</v>
      </c>
      <c r="E33" s="1">
        <v>0</v>
      </c>
      <c r="F33">
        <v>13.957034283084184</v>
      </c>
      <c r="K33">
        <f t="shared" si="0"/>
        <v>16.034651360606816</v>
      </c>
      <c r="L33" t="e">
        <f t="shared" si="2"/>
        <v>#N/A</v>
      </c>
    </row>
    <row r="34" spans="1:12" x14ac:dyDescent="0.5">
      <c r="A34" s="1">
        <v>63</v>
      </c>
      <c r="B34">
        <v>8.5836523939269629</v>
      </c>
      <c r="C34">
        <f t="shared" si="1"/>
        <v>14.375478590890445</v>
      </c>
      <c r="D34">
        <v>1.291540648175018</v>
      </c>
      <c r="E34" s="1">
        <v>0</v>
      </c>
      <c r="F34">
        <v>15.667019239065464</v>
      </c>
      <c r="K34">
        <f t="shared" si="0"/>
        <v>17.47788246104885</v>
      </c>
      <c r="L34" t="e">
        <f t="shared" si="2"/>
        <v>#N/A</v>
      </c>
    </row>
    <row r="35" spans="1:12" x14ac:dyDescent="0.5">
      <c r="A35" s="1">
        <v>64</v>
      </c>
      <c r="B35">
        <v>8.6353302253190414</v>
      </c>
      <c r="C35">
        <f t="shared" si="1"/>
        <v>14.452995337978562</v>
      </c>
      <c r="D35">
        <v>-0.40930955021364607</v>
      </c>
      <c r="E35" s="1">
        <v>0</v>
      </c>
      <c r="F35">
        <v>14.043685787764916</v>
      </c>
      <c r="K35">
        <f t="shared" si="0"/>
        <v>17.58847591297847</v>
      </c>
      <c r="L35" t="e">
        <f t="shared" si="2"/>
        <v>#N/A</v>
      </c>
    </row>
    <row r="36" spans="1:12" x14ac:dyDescent="0.5">
      <c r="A36" s="1">
        <v>65</v>
      </c>
      <c r="B36">
        <v>9.5062698042301133</v>
      </c>
      <c r="C36">
        <f t="shared" si="1"/>
        <v>15.759404706345169</v>
      </c>
      <c r="D36">
        <v>0.86982742505645883</v>
      </c>
      <c r="E36" s="1">
        <v>1</v>
      </c>
      <c r="F36">
        <v>-14.779154650440532</v>
      </c>
      <c r="K36">
        <f t="shared" si="0"/>
        <v>19.452335364106105</v>
      </c>
      <c r="L36" t="e">
        <f t="shared" si="2"/>
        <v>#N/A</v>
      </c>
    </row>
    <row r="37" spans="1:12" x14ac:dyDescent="0.5">
      <c r="A37" s="1">
        <v>66</v>
      </c>
      <c r="B37">
        <v>9.7049496550384475</v>
      </c>
      <c r="C37">
        <f t="shared" si="1"/>
        <v>16.057424482557671</v>
      </c>
      <c r="D37">
        <v>0.14654644956374158</v>
      </c>
      <c r="E37" s="1">
        <v>0</v>
      </c>
      <c r="F37">
        <v>16.203970932121411</v>
      </c>
      <c r="K37">
        <f t="shared" si="0"/>
        <v>19.877521366263384</v>
      </c>
      <c r="L37" t="e">
        <f t="shared" si="2"/>
        <v>#N/A</v>
      </c>
    </row>
    <row r="41" spans="1:12" x14ac:dyDescent="0.5">
      <c r="E41"/>
      <c r="G41"/>
    </row>
  </sheetData>
  <sortState ref="B2:B37">
    <sortCondition ref="B2"/>
  </sortState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lineC</vt:lpstr>
      <vt:lpstr>lineM</vt:lpstr>
    </vt:vector>
  </TitlesOfParts>
  <Company>University of Otago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Mills</dc:creator>
  <cp:lastModifiedBy>Steven Mills</cp:lastModifiedBy>
  <dcterms:created xsi:type="dcterms:W3CDTF">2015-05-03T09:15:08Z</dcterms:created>
  <dcterms:modified xsi:type="dcterms:W3CDTF">2020-03-15T05:10:36Z</dcterms:modified>
</cp:coreProperties>
</file>